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7283A62-C89F-45C1-8F23-EEF496F2A13C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ПГ базовый" sheetId="4" r:id="rId1"/>
  </sheets>
  <definedNames>
    <definedName name="Print_Area" localSheetId="0">'ПГ базовый'!$B$2:$W$33</definedName>
    <definedName name="Print_Titles" localSheetId="0">'ПГ базовый'!$8:$9</definedName>
    <definedName name="_xlnm.Print_Area" localSheetId="0">'ПГ базовый'!$A$1:$X$40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" l="1"/>
  <c r="W31" i="4"/>
  <c r="V31" i="4"/>
  <c r="U31" i="4"/>
  <c r="T31" i="4"/>
  <c r="S31" i="4"/>
  <c r="R31" i="4"/>
  <c r="Q31" i="4"/>
  <c r="P31" i="4"/>
  <c r="W30" i="4"/>
  <c r="V30" i="4"/>
  <c r="U30" i="4"/>
  <c r="T30" i="4"/>
  <c r="S30" i="4"/>
  <c r="R30" i="4"/>
  <c r="Q30" i="4"/>
  <c r="P30" i="4"/>
  <c r="T29" i="4"/>
  <c r="P29" i="4"/>
  <c r="T28" i="4"/>
  <c r="P28" i="4"/>
  <c r="G27" i="4"/>
  <c r="G26" i="4"/>
  <c r="J25" i="4"/>
  <c r="I25" i="4"/>
  <c r="G24" i="4"/>
  <c r="G23" i="4"/>
  <c r="G22" i="4" s="1"/>
  <c r="N22" i="4"/>
  <c r="M22" i="4"/>
  <c r="L22" i="4"/>
  <c r="G21" i="4"/>
  <c r="G20" i="4"/>
  <c r="G19" i="4"/>
  <c r="G18" i="4"/>
  <c r="G16" i="4" s="1"/>
  <c r="G17" i="4"/>
  <c r="O16" i="4"/>
  <c r="O31" i="4" s="1"/>
  <c r="N16" i="4"/>
  <c r="N31" i="4" s="1"/>
  <c r="M16" i="4"/>
  <c r="L16" i="4"/>
  <c r="G15" i="4"/>
  <c r="G14" i="4"/>
  <c r="G13" i="4"/>
  <c r="G12" i="4"/>
  <c r="G11" i="4"/>
  <c r="K10" i="4"/>
  <c r="K31" i="4" s="1"/>
  <c r="J10" i="4"/>
  <c r="J30" i="4" s="1"/>
  <c r="I10" i="4"/>
  <c r="I31" i="4" s="1"/>
  <c r="H10" i="4"/>
  <c r="H31" i="4" s="1"/>
  <c r="G25" i="4" l="1"/>
  <c r="N30" i="4"/>
  <c r="K30" i="4"/>
  <c r="L31" i="4"/>
  <c r="M31" i="4"/>
  <c r="L30" i="4"/>
  <c r="M30" i="4"/>
  <c r="J31" i="4"/>
  <c r="G31" i="4" s="1"/>
  <c r="G10" i="4"/>
  <c r="L29" i="4"/>
  <c r="O30" i="4"/>
  <c r="L28" i="4"/>
  <c r="H30" i="4"/>
  <c r="I30" i="4"/>
  <c r="H28" i="4"/>
  <c r="H29" i="4"/>
  <c r="G30" i="4" l="1"/>
  <c r="G29" i="4"/>
  <c r="G28" i="4"/>
</calcChain>
</file>

<file path=xl/sharedStrings.xml><?xml version="1.0" encoding="utf-8"?>
<sst xmlns="http://schemas.openxmlformats.org/spreadsheetml/2006/main" count="84" uniqueCount="52">
  <si>
    <t>Наименование работ (мероприятий)</t>
  </si>
  <si>
    <t>Начало</t>
  </si>
  <si>
    <t>Окончание</t>
  </si>
  <si>
    <t>I кв.</t>
  </si>
  <si>
    <t>IIкв.</t>
  </si>
  <si>
    <t>III кв.</t>
  </si>
  <si>
    <t>IVкв.</t>
  </si>
  <si>
    <t>№ п/п</t>
  </si>
  <si>
    <t>Сумма 
(млн. руб, без НДС)</t>
  </si>
  <si>
    <t>М.П.</t>
  </si>
  <si>
    <t>подпись</t>
  </si>
  <si>
    <t>Приложение № 3</t>
  </si>
  <si>
    <t>Количество новых создаваемых рабочих мест, ед.</t>
  </si>
  <si>
    <t>Начало осуществления предпринимательской деятельности</t>
  </si>
  <si>
    <t>Инвестиции по годам, без НДС (млн.руб.), в т.ч.:</t>
  </si>
  <si>
    <t>капитальные вложения по годам без НДС (млн.руб.)</t>
  </si>
  <si>
    <t>Общий объем инвестиций по проекту, без НДС (млн. руб.)</t>
  </si>
  <si>
    <t xml:space="preserve"> «____________»</t>
  </si>
  <si>
    <t>1.2.</t>
  </si>
  <si>
    <t>1.3.</t>
  </si>
  <si>
    <t>1.4.</t>
  </si>
  <si>
    <t>План - график реализации инвестиционного проекта</t>
  </si>
  <si>
    <t>Ввод в эксплуатацию</t>
  </si>
  <si>
    <t>Получение разрешения на строительство</t>
  </si>
  <si>
    <t>Проектные работы</t>
  </si>
  <si>
    <t>Строительно-монтажные работы</t>
  </si>
  <si>
    <t>Отвод земли</t>
  </si>
  <si>
    <t>1.5.</t>
  </si>
  <si>
    <t>2.2.</t>
  </si>
  <si>
    <t>2.3.</t>
  </si>
  <si>
    <t>2.4.</t>
  </si>
  <si>
    <t>2.5.</t>
  </si>
  <si>
    <t>2.1.</t>
  </si>
  <si>
    <t>1.1.</t>
  </si>
  <si>
    <t>3.1</t>
  </si>
  <si>
    <t>Иные некапитальные вложения</t>
  </si>
  <si>
    <t>ТИП</t>
  </si>
  <si>
    <t>кап.вложения</t>
  </si>
  <si>
    <t>инвестиции</t>
  </si>
  <si>
    <t>Общий объем капитальных вложений по инвестиционному проекту,  без НДС (млн. руб.)</t>
  </si>
  <si>
    <t>Приобретение производственного оборудования</t>
  </si>
  <si>
    <t>Пуско-наладка</t>
  </si>
  <si>
    <t>Строительство производственного цеха
Адрес: г. Мурманск, ул.____, д.
КН земельного участка: 00:00:000000:00</t>
  </si>
  <si>
    <t>Строительство складского комплекса
Адрес: г. Мурманск, ул.____, д.
КН земельного участка: 00:00:000000:00</t>
  </si>
  <si>
    <t>(Наименование приобретаемого оборудования, производственных линий и т.д.)</t>
  </si>
  <si>
    <t>Расходные материалы</t>
  </si>
  <si>
    <t>Жук Анастасия Николаевна</t>
  </si>
  <si>
    <t>______________________________</t>
  </si>
  <si>
    <t>Директор 
ООО "_________________"</t>
  </si>
  <si>
    <t>Иванов Иван Иванович</t>
  </si>
  <si>
    <t xml:space="preserve"> к Соглашению  № ________
от «___» ____________ 202__ г</t>
  </si>
  <si>
    <t>Директор департамента сопровождения
реализации инвестиционных проектов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</si>
</sst>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17" fontId="3" fillId="0" borderId="6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 indent="2"/>
    </xf>
    <xf numFmtId="14" fontId="4" fillId="0" borderId="16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4" xfId="1" applyNumberFormat="1" applyFont="1" applyFill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3" borderId="17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4" fontId="5" fillId="2" borderId="11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 wrapText="1"/>
    </xf>
    <xf numFmtId="4" fontId="5" fillId="4" borderId="12" xfId="0" applyNumberFormat="1" applyFont="1" applyFill="1" applyBorder="1" applyAlignment="1">
      <alignment horizontal="center" vertical="center"/>
    </xf>
    <xf numFmtId="4" fontId="5" fillId="4" borderId="14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wrapText="1" indent="2"/>
    </xf>
    <xf numFmtId="14" fontId="4" fillId="4" borderId="16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15" xfId="0" applyNumberFormat="1" applyFont="1" applyFill="1" applyBorder="1" applyAlignment="1">
      <alignment horizontal="center" vertical="center"/>
    </xf>
    <xf numFmtId="1" fontId="9" fillId="0" borderId="25" xfId="1" applyNumberFormat="1" applyFont="1" applyFill="1" applyBorder="1" applyAlignment="1">
      <alignment horizontal="center" vertical="center" wrapText="1"/>
    </xf>
    <xf numFmtId="1" fontId="9" fillId="0" borderId="26" xfId="1" applyNumberFormat="1" applyFont="1" applyFill="1" applyBorder="1" applyAlignment="1">
      <alignment horizontal="center" vertical="center" wrapText="1"/>
    </xf>
    <xf numFmtId="1" fontId="9" fillId="0" borderId="27" xfId="1" applyNumberFormat="1" applyFont="1" applyFill="1" applyBorder="1" applyAlignment="1">
      <alignment horizontal="center" vertical="center" wrapText="1"/>
    </xf>
    <xf numFmtId="1" fontId="9" fillId="0" borderId="30" xfId="1" applyNumberFormat="1" applyFont="1" applyFill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8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/>
    </xf>
    <xf numFmtId="4" fontId="8" fillId="0" borderId="3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 wrapText="1" indent="3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4" fontId="5" fillId="3" borderId="12" xfId="0" applyNumberFormat="1" applyFont="1" applyFill="1" applyBorder="1" applyAlignment="1">
      <alignment horizontal="center" vertical="center"/>
    </xf>
    <xf numFmtId="4" fontId="5" fillId="0" borderId="11" xfId="1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4" borderId="41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left" vertical="center" wrapText="1"/>
    </xf>
    <xf numFmtId="2" fontId="3" fillId="4" borderId="16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center" vertical="center"/>
    </xf>
    <xf numFmtId="4" fontId="11" fillId="4" borderId="12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4" borderId="33" xfId="0" applyFont="1" applyFill="1" applyBorder="1" applyAlignment="1">
      <alignment horizontal="left" vertical="center" wrapText="1"/>
    </xf>
    <xf numFmtId="4" fontId="5" fillId="5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3" fillId="4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left" vertical="center" wrapText="1" indent="2"/>
    </xf>
    <xf numFmtId="0" fontId="7" fillId="0" borderId="13" xfId="0" applyFont="1" applyBorder="1" applyAlignment="1">
      <alignment horizontal="left" vertical="center" wrapText="1" indent="2"/>
    </xf>
    <xf numFmtId="0" fontId="7" fillId="0" borderId="15" xfId="0" applyFont="1" applyBorder="1" applyAlignment="1">
      <alignment horizontal="left" vertical="center" wrapText="1" indent="2"/>
    </xf>
    <xf numFmtId="0" fontId="7" fillId="0" borderId="34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31" xfId="0" applyFont="1" applyBorder="1" applyAlignment="1">
      <alignment horizontal="left" vertical="center" wrapText="1" indent="2"/>
    </xf>
    <xf numFmtId="0" fontId="2" fillId="0" borderId="0" xfId="0" applyFont="1" applyAlignment="1">
      <alignment horizontal="left" vertical="top"/>
    </xf>
    <xf numFmtId="4" fontId="9" fillId="0" borderId="12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2"/>
    </xf>
    <xf numFmtId="0" fontId="7" fillId="0" borderId="40" xfId="0" applyFont="1" applyBorder="1" applyAlignment="1">
      <alignment horizontal="left" vertical="center" wrapText="1" indent="2"/>
    </xf>
    <xf numFmtId="4" fontId="9" fillId="0" borderId="35" xfId="0" applyNumberFormat="1" applyFont="1" applyBorder="1" applyAlignment="1">
      <alignment horizontal="center" vertical="center"/>
    </xf>
    <xf numFmtId="4" fontId="9" fillId="0" borderId="36" xfId="0" applyNumberFormat="1" applyFont="1" applyBorder="1" applyAlignment="1">
      <alignment horizontal="center" vertical="center"/>
    </xf>
    <xf numFmtId="4" fontId="9" fillId="0" borderId="3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 indent="5"/>
    </xf>
    <xf numFmtId="0" fontId="10" fillId="0" borderId="12" xfId="0" applyFont="1" applyBorder="1" applyAlignment="1">
      <alignment horizontal="left" vertical="center" wrapText="1" indent="5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colors>
    <mruColors>
      <color rgb="FF19B6E7"/>
      <color rgb="FF000000"/>
      <color rgb="FF23B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8911-E5AF-994D-83F1-45F97C3BC48D}">
  <sheetPr>
    <pageSetUpPr fitToPage="1"/>
  </sheetPr>
  <dimension ref="B2:W37"/>
  <sheetViews>
    <sheetView showGridLines="0" tabSelected="1" zoomScale="75" zoomScaleNormal="80" zoomScaleSheetLayoutView="56" workbookViewId="0">
      <selection activeCell="C33" sqref="C33:F34"/>
    </sheetView>
  </sheetViews>
  <sheetFormatPr defaultColWidth="8.85546875" defaultRowHeight="15" x14ac:dyDescent="0.25"/>
  <cols>
    <col min="2" max="2" width="10.7109375" customWidth="1"/>
    <col min="3" max="3" width="58.28515625" customWidth="1"/>
    <col min="4" max="4" width="13.85546875" style="77" customWidth="1"/>
    <col min="5" max="5" width="15.7109375" customWidth="1"/>
    <col min="6" max="6" width="18.42578125" customWidth="1"/>
    <col min="7" max="7" width="23.85546875" customWidth="1"/>
    <col min="8" max="23" width="9.7109375" customWidth="1"/>
    <col min="27" max="27" width="13.28515625" customWidth="1"/>
  </cols>
  <sheetData>
    <row r="2" spans="2:23" ht="20.25" x14ac:dyDescent="0.3">
      <c r="B2" s="1"/>
      <c r="C2" s="2"/>
      <c r="D2" s="72"/>
      <c r="E2" s="1"/>
      <c r="F2" s="1"/>
      <c r="G2" s="1"/>
      <c r="H2" s="1"/>
      <c r="I2" s="1"/>
      <c r="J2" s="1"/>
      <c r="K2" s="1"/>
      <c r="L2" s="55"/>
      <c r="M2" s="55"/>
      <c r="N2" s="55"/>
      <c r="O2" s="55"/>
      <c r="P2" s="55"/>
      <c r="Q2" s="55"/>
      <c r="R2" s="55"/>
      <c r="S2" s="55"/>
      <c r="T2" s="103" t="s">
        <v>11</v>
      </c>
      <c r="U2" s="103"/>
      <c r="V2" s="103"/>
      <c r="W2" s="103"/>
    </row>
    <row r="3" spans="2:23" ht="46.5" customHeight="1" x14ac:dyDescent="0.3">
      <c r="B3" s="1"/>
      <c r="C3" s="2"/>
      <c r="D3" s="72"/>
      <c r="E3" s="1"/>
      <c r="F3" s="1"/>
      <c r="G3" s="1"/>
      <c r="H3" s="1"/>
      <c r="I3" s="1"/>
      <c r="J3" s="1"/>
      <c r="K3" s="104" t="s">
        <v>50</v>
      </c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2:23" ht="22.5" customHeight="1" x14ac:dyDescent="0.3">
      <c r="B4" s="1"/>
      <c r="C4" s="2"/>
      <c r="D4" s="72"/>
      <c r="E4" s="1"/>
      <c r="F4" s="1"/>
      <c r="G4" s="1"/>
      <c r="H4" s="1"/>
      <c r="I4" s="1"/>
      <c r="J4" s="1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2:23" ht="20.25" x14ac:dyDescent="0.3">
      <c r="B5" s="105" t="s">
        <v>21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</row>
    <row r="6" spans="2:23" ht="24.95" customHeight="1" x14ac:dyDescent="0.25"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</row>
    <row r="7" spans="2:23" ht="20.100000000000001" customHeight="1" thickBot="1" x14ac:dyDescent="0.35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2:23" ht="35.25" customHeight="1" thickBot="1" x14ac:dyDescent="0.3">
      <c r="B8" s="110" t="s">
        <v>7</v>
      </c>
      <c r="C8" s="112" t="s">
        <v>0</v>
      </c>
      <c r="D8" s="114" t="s">
        <v>36</v>
      </c>
      <c r="E8" s="110" t="s">
        <v>1</v>
      </c>
      <c r="F8" s="110" t="s">
        <v>2</v>
      </c>
      <c r="G8" s="110" t="s">
        <v>8</v>
      </c>
      <c r="H8" s="116">
        <v>2026</v>
      </c>
      <c r="I8" s="117"/>
      <c r="J8" s="116"/>
      <c r="K8" s="118"/>
      <c r="L8" s="119">
        <v>2027</v>
      </c>
      <c r="M8" s="119"/>
      <c r="N8" s="119"/>
      <c r="O8" s="120"/>
      <c r="P8" s="119">
        <v>2028</v>
      </c>
      <c r="Q8" s="119"/>
      <c r="R8" s="119"/>
      <c r="S8" s="120"/>
      <c r="T8" s="119">
        <v>2029</v>
      </c>
      <c r="U8" s="119"/>
      <c r="V8" s="119"/>
      <c r="W8" s="120"/>
    </row>
    <row r="9" spans="2:23" ht="45.75" customHeight="1" thickBot="1" x14ac:dyDescent="0.3">
      <c r="B9" s="111"/>
      <c r="C9" s="113"/>
      <c r="D9" s="115"/>
      <c r="E9" s="111"/>
      <c r="F9" s="111"/>
      <c r="G9" s="111"/>
      <c r="H9" s="3" t="s">
        <v>3</v>
      </c>
      <c r="I9" s="4" t="s">
        <v>4</v>
      </c>
      <c r="J9" s="4" t="s">
        <v>5</v>
      </c>
      <c r="K9" s="5" t="s">
        <v>6</v>
      </c>
      <c r="L9" s="6" t="s">
        <v>3</v>
      </c>
      <c r="M9" s="4" t="s">
        <v>4</v>
      </c>
      <c r="N9" s="4" t="s">
        <v>5</v>
      </c>
      <c r="O9" s="5" t="s">
        <v>6</v>
      </c>
      <c r="P9" s="6" t="s">
        <v>3</v>
      </c>
      <c r="Q9" s="4" t="s">
        <v>4</v>
      </c>
      <c r="R9" s="4" t="s">
        <v>5</v>
      </c>
      <c r="S9" s="5" t="s">
        <v>6</v>
      </c>
      <c r="T9" s="6" t="s">
        <v>3</v>
      </c>
      <c r="U9" s="4" t="s">
        <v>4</v>
      </c>
      <c r="V9" s="4" t="s">
        <v>5</v>
      </c>
      <c r="W9" s="5" t="s">
        <v>6</v>
      </c>
    </row>
    <row r="10" spans="2:23" s="69" customFormat="1" ht="69.95" customHeight="1" x14ac:dyDescent="0.25">
      <c r="B10" s="62">
        <v>1</v>
      </c>
      <c r="C10" s="70" t="s">
        <v>42</v>
      </c>
      <c r="D10" s="73"/>
      <c r="E10" s="25">
        <v>44197</v>
      </c>
      <c r="F10" s="25">
        <v>44561</v>
      </c>
      <c r="G10" s="64">
        <f>SUM(G11:G15)</f>
        <v>5.5</v>
      </c>
      <c r="H10" s="65">
        <f t="shared" ref="H10:K10" si="0">SUM(H11:H15)</f>
        <v>0.5</v>
      </c>
      <c r="I10" s="66">
        <f t="shared" si="0"/>
        <v>2</v>
      </c>
      <c r="J10" s="66">
        <f t="shared" si="0"/>
        <v>1.5</v>
      </c>
      <c r="K10" s="67">
        <f t="shared" si="0"/>
        <v>1.5</v>
      </c>
      <c r="L10" s="68"/>
      <c r="M10" s="66"/>
      <c r="N10" s="66"/>
      <c r="O10" s="67"/>
      <c r="P10" s="65"/>
      <c r="Q10" s="66"/>
      <c r="R10" s="66"/>
      <c r="S10" s="67"/>
      <c r="T10" s="65"/>
      <c r="U10" s="66"/>
      <c r="V10" s="66"/>
      <c r="W10" s="67"/>
    </row>
    <row r="11" spans="2:23" ht="27.95" customHeight="1" x14ac:dyDescent="0.25">
      <c r="B11" s="7" t="s">
        <v>33</v>
      </c>
      <c r="C11" s="8" t="s">
        <v>26</v>
      </c>
      <c r="D11" s="74" t="s">
        <v>37</v>
      </c>
      <c r="E11" s="9">
        <v>44197</v>
      </c>
      <c r="F11" s="9">
        <v>44285</v>
      </c>
      <c r="G11" s="10">
        <f>SUM(H11:W11)</f>
        <v>0.5</v>
      </c>
      <c r="H11" s="20">
        <v>0.5</v>
      </c>
      <c r="I11" s="11"/>
      <c r="J11" s="11"/>
      <c r="K11" s="12"/>
      <c r="L11" s="19"/>
      <c r="M11" s="19"/>
      <c r="N11" s="19"/>
      <c r="O11" s="12"/>
      <c r="P11" s="19"/>
      <c r="Q11" s="11"/>
      <c r="R11" s="11"/>
      <c r="S11" s="12"/>
      <c r="T11" s="19"/>
      <c r="U11" s="11"/>
      <c r="V11" s="11"/>
      <c r="W11" s="14"/>
    </row>
    <row r="12" spans="2:23" ht="27.95" customHeight="1" x14ac:dyDescent="0.25">
      <c r="B12" s="7" t="s">
        <v>18</v>
      </c>
      <c r="C12" s="8" t="s">
        <v>24</v>
      </c>
      <c r="D12" s="74" t="s">
        <v>37</v>
      </c>
      <c r="E12" s="9">
        <v>44287</v>
      </c>
      <c r="F12" s="9">
        <v>44346</v>
      </c>
      <c r="G12" s="10">
        <f t="shared" ref="G12:G15" si="1">SUM(H12:W12)</f>
        <v>2</v>
      </c>
      <c r="H12" s="23"/>
      <c r="I12" s="13">
        <v>2</v>
      </c>
      <c r="J12" s="11"/>
      <c r="K12" s="12"/>
      <c r="L12" s="19"/>
      <c r="M12" s="19"/>
      <c r="N12" s="19"/>
      <c r="O12" s="12"/>
      <c r="P12" s="19"/>
      <c r="Q12" s="11"/>
      <c r="R12" s="11"/>
      <c r="S12" s="12"/>
      <c r="T12" s="19"/>
      <c r="U12" s="11"/>
      <c r="V12" s="11"/>
      <c r="W12" s="14"/>
    </row>
    <row r="13" spans="2:23" ht="27.95" customHeight="1" x14ac:dyDescent="0.25">
      <c r="B13" s="7" t="s">
        <v>19</v>
      </c>
      <c r="C13" s="8" t="s">
        <v>23</v>
      </c>
      <c r="D13" s="74" t="s">
        <v>37</v>
      </c>
      <c r="E13" s="9">
        <v>44348</v>
      </c>
      <c r="F13" s="9">
        <v>44377</v>
      </c>
      <c r="G13" s="10">
        <f t="shared" si="1"/>
        <v>0</v>
      </c>
      <c r="H13" s="23"/>
      <c r="I13" s="13">
        <v>0</v>
      </c>
      <c r="J13" s="11"/>
      <c r="K13" s="12"/>
      <c r="L13" s="19"/>
      <c r="M13" s="19"/>
      <c r="N13" s="19"/>
      <c r="O13" s="12"/>
      <c r="P13" s="19"/>
      <c r="Q13" s="11"/>
      <c r="R13" s="11"/>
      <c r="S13" s="12"/>
      <c r="T13" s="19"/>
      <c r="U13" s="11"/>
      <c r="V13" s="11"/>
      <c r="W13" s="14"/>
    </row>
    <row r="14" spans="2:23" ht="27.95" customHeight="1" x14ac:dyDescent="0.25">
      <c r="B14" s="7" t="s">
        <v>20</v>
      </c>
      <c r="C14" s="8" t="s">
        <v>25</v>
      </c>
      <c r="D14" s="74" t="s">
        <v>37</v>
      </c>
      <c r="E14" s="9">
        <v>44378</v>
      </c>
      <c r="F14" s="9">
        <v>44531</v>
      </c>
      <c r="G14" s="10">
        <f t="shared" si="1"/>
        <v>3</v>
      </c>
      <c r="H14" s="23"/>
      <c r="I14" s="11"/>
      <c r="J14" s="13">
        <v>1.5</v>
      </c>
      <c r="K14" s="17">
        <v>1.5</v>
      </c>
      <c r="L14" s="19"/>
      <c r="M14" s="19"/>
      <c r="N14" s="19"/>
      <c r="O14" s="12"/>
      <c r="P14" s="19"/>
      <c r="Q14" s="11"/>
      <c r="R14" s="11"/>
      <c r="S14" s="12"/>
      <c r="T14" s="19"/>
      <c r="U14" s="11"/>
      <c r="V14" s="11"/>
      <c r="W14" s="14"/>
    </row>
    <row r="15" spans="2:23" ht="27.95" customHeight="1" x14ac:dyDescent="0.25">
      <c r="B15" s="7" t="s">
        <v>27</v>
      </c>
      <c r="C15" s="8" t="s">
        <v>22</v>
      </c>
      <c r="D15" s="74" t="s">
        <v>37</v>
      </c>
      <c r="E15" s="9">
        <v>44531</v>
      </c>
      <c r="F15" s="9">
        <v>44561</v>
      </c>
      <c r="G15" s="10">
        <f t="shared" si="1"/>
        <v>0</v>
      </c>
      <c r="H15" s="23"/>
      <c r="I15" s="11"/>
      <c r="J15" s="11"/>
      <c r="K15" s="17">
        <v>0</v>
      </c>
      <c r="L15" s="19"/>
      <c r="M15" s="19"/>
      <c r="N15" s="19"/>
      <c r="O15" s="12"/>
      <c r="P15" s="19"/>
      <c r="Q15" s="11"/>
      <c r="R15" s="11"/>
      <c r="S15" s="12"/>
      <c r="T15" s="19"/>
      <c r="U15" s="11"/>
      <c r="V15" s="11"/>
      <c r="W15" s="14"/>
    </row>
    <row r="16" spans="2:23" s="69" customFormat="1" ht="69.95" customHeight="1" x14ac:dyDescent="0.25">
      <c r="B16" s="62">
        <v>2</v>
      </c>
      <c r="C16" s="70" t="s">
        <v>43</v>
      </c>
      <c r="D16" s="73"/>
      <c r="E16" s="25">
        <v>44562</v>
      </c>
      <c r="F16" s="25">
        <v>44926</v>
      </c>
      <c r="G16" s="64">
        <f t="shared" ref="G16:O16" si="2">SUM(G17:G21)</f>
        <v>5.5</v>
      </c>
      <c r="H16" s="65"/>
      <c r="I16" s="66"/>
      <c r="J16" s="66"/>
      <c r="K16" s="67"/>
      <c r="L16" s="68">
        <f t="shared" si="2"/>
        <v>0.5</v>
      </c>
      <c r="M16" s="66">
        <f t="shared" si="2"/>
        <v>2</v>
      </c>
      <c r="N16" s="66">
        <f t="shared" si="2"/>
        <v>1.5</v>
      </c>
      <c r="O16" s="67">
        <f t="shared" si="2"/>
        <v>1.5</v>
      </c>
      <c r="P16" s="65"/>
      <c r="Q16" s="66"/>
      <c r="R16" s="66"/>
      <c r="S16" s="67"/>
      <c r="T16" s="65"/>
      <c r="U16" s="66"/>
      <c r="V16" s="66"/>
      <c r="W16" s="67"/>
    </row>
    <row r="17" spans="2:23" ht="27.95" customHeight="1" x14ac:dyDescent="0.25">
      <c r="B17" s="54" t="s">
        <v>32</v>
      </c>
      <c r="C17" s="8" t="s">
        <v>26</v>
      </c>
      <c r="D17" s="74" t="s">
        <v>37</v>
      </c>
      <c r="E17" s="9">
        <v>44562</v>
      </c>
      <c r="F17" s="9">
        <v>44650</v>
      </c>
      <c r="G17" s="10">
        <f>SUM(H17:W17)</f>
        <v>0.5</v>
      </c>
      <c r="H17" s="23"/>
      <c r="I17" s="15"/>
      <c r="J17" s="16"/>
      <c r="K17" s="14"/>
      <c r="L17" s="57">
        <v>0.5</v>
      </c>
      <c r="M17" s="11"/>
      <c r="N17" s="11"/>
      <c r="O17" s="12"/>
      <c r="P17" s="19"/>
      <c r="Q17" s="11"/>
      <c r="R17" s="11"/>
      <c r="S17" s="12"/>
      <c r="T17" s="19"/>
      <c r="U17" s="11"/>
      <c r="V17" s="11"/>
      <c r="W17" s="14"/>
    </row>
    <row r="18" spans="2:23" ht="27.95" customHeight="1" x14ac:dyDescent="0.25">
      <c r="B18" s="54" t="s">
        <v>28</v>
      </c>
      <c r="C18" s="8" t="s">
        <v>24</v>
      </c>
      <c r="D18" s="74" t="s">
        <v>37</v>
      </c>
      <c r="E18" s="9">
        <v>44652</v>
      </c>
      <c r="F18" s="9">
        <v>44742</v>
      </c>
      <c r="G18" s="10">
        <f t="shared" ref="G18:G21" si="3">SUM(H18:W18)</f>
        <v>2</v>
      </c>
      <c r="H18" s="23"/>
      <c r="I18" s="15"/>
      <c r="J18" s="16"/>
      <c r="K18" s="14"/>
      <c r="L18" s="19"/>
      <c r="M18" s="13">
        <v>2</v>
      </c>
      <c r="N18" s="11"/>
      <c r="O18" s="12"/>
      <c r="P18" s="19"/>
      <c r="Q18" s="11"/>
      <c r="R18" s="11"/>
      <c r="S18" s="12"/>
      <c r="T18" s="19"/>
      <c r="U18" s="11"/>
      <c r="V18" s="11"/>
      <c r="W18" s="14"/>
    </row>
    <row r="19" spans="2:23" ht="27.95" customHeight="1" x14ac:dyDescent="0.25">
      <c r="B19" s="54" t="s">
        <v>29</v>
      </c>
      <c r="C19" s="8" t="s">
        <v>23</v>
      </c>
      <c r="D19" s="74" t="s">
        <v>37</v>
      </c>
      <c r="E19" s="9">
        <v>44713</v>
      </c>
      <c r="F19" s="9">
        <v>44742</v>
      </c>
      <c r="G19" s="10">
        <f t="shared" si="3"/>
        <v>0</v>
      </c>
      <c r="H19" s="23"/>
      <c r="I19" s="15"/>
      <c r="J19" s="16"/>
      <c r="K19" s="14"/>
      <c r="L19" s="19"/>
      <c r="M19" s="13">
        <v>0</v>
      </c>
      <c r="N19" s="11"/>
      <c r="O19" s="12"/>
      <c r="P19" s="19"/>
      <c r="Q19" s="11"/>
      <c r="R19" s="11"/>
      <c r="S19" s="12"/>
      <c r="T19" s="19"/>
      <c r="U19" s="11"/>
      <c r="V19" s="11"/>
      <c r="W19" s="14"/>
    </row>
    <row r="20" spans="2:23" ht="27.95" customHeight="1" x14ac:dyDescent="0.25">
      <c r="B20" s="54" t="s">
        <v>30</v>
      </c>
      <c r="C20" s="8" t="s">
        <v>25</v>
      </c>
      <c r="D20" s="74" t="s">
        <v>37</v>
      </c>
      <c r="E20" s="9">
        <v>44378</v>
      </c>
      <c r="F20" s="9">
        <v>44895</v>
      </c>
      <c r="G20" s="10">
        <f t="shared" si="3"/>
        <v>3</v>
      </c>
      <c r="H20" s="23"/>
      <c r="I20" s="15"/>
      <c r="J20" s="16"/>
      <c r="K20" s="14"/>
      <c r="L20" s="19"/>
      <c r="M20" s="11"/>
      <c r="N20" s="13">
        <v>1.5</v>
      </c>
      <c r="O20" s="17">
        <v>1.5</v>
      </c>
      <c r="P20" s="19"/>
      <c r="Q20" s="11"/>
      <c r="R20" s="11"/>
      <c r="S20" s="12"/>
      <c r="T20" s="19"/>
      <c r="U20" s="11"/>
      <c r="V20" s="11"/>
      <c r="W20" s="14"/>
    </row>
    <row r="21" spans="2:23" ht="27.95" customHeight="1" x14ac:dyDescent="0.25">
      <c r="B21" s="54" t="s">
        <v>31</v>
      </c>
      <c r="C21" s="8" t="s">
        <v>22</v>
      </c>
      <c r="D21" s="74" t="s">
        <v>37</v>
      </c>
      <c r="E21" s="9">
        <v>44896</v>
      </c>
      <c r="F21" s="9">
        <v>44926</v>
      </c>
      <c r="G21" s="10">
        <f t="shared" si="3"/>
        <v>0</v>
      </c>
      <c r="H21" s="58"/>
      <c r="I21" s="15"/>
      <c r="J21" s="16"/>
      <c r="K21" s="14"/>
      <c r="L21" s="19"/>
      <c r="M21" s="11"/>
      <c r="N21" s="11"/>
      <c r="O21" s="17">
        <v>0</v>
      </c>
      <c r="P21" s="19"/>
      <c r="Q21" s="11"/>
      <c r="R21" s="11"/>
      <c r="S21" s="12"/>
      <c r="T21" s="19"/>
      <c r="U21" s="11"/>
      <c r="V21" s="11"/>
      <c r="W21" s="14"/>
    </row>
    <row r="22" spans="2:23" s="69" customFormat="1" ht="60.95" customHeight="1" x14ac:dyDescent="0.25">
      <c r="B22" s="62">
        <v>3</v>
      </c>
      <c r="C22" s="63" t="s">
        <v>40</v>
      </c>
      <c r="D22" s="62"/>
      <c r="E22" s="25">
        <v>44562</v>
      </c>
      <c r="F22" s="25">
        <v>44854</v>
      </c>
      <c r="G22" s="64">
        <f>SUM(G23:G23)</f>
        <v>82</v>
      </c>
      <c r="H22" s="65"/>
      <c r="I22" s="66"/>
      <c r="J22" s="66"/>
      <c r="K22" s="67"/>
      <c r="L22" s="68">
        <f>SUM(L23:L24)</f>
        <v>40</v>
      </c>
      <c r="M22" s="66">
        <f>M23+M24</f>
        <v>30</v>
      </c>
      <c r="N22" s="66">
        <f>N23+N24</f>
        <v>12</v>
      </c>
      <c r="O22" s="67"/>
      <c r="P22" s="68"/>
      <c r="Q22" s="66"/>
      <c r="R22" s="66"/>
      <c r="S22" s="67"/>
      <c r="T22" s="68"/>
      <c r="U22" s="66"/>
      <c r="V22" s="66"/>
      <c r="W22" s="67"/>
    </row>
    <row r="23" spans="2:23" ht="45" customHeight="1" x14ac:dyDescent="0.25">
      <c r="B23" s="7" t="s">
        <v>34</v>
      </c>
      <c r="C23" s="8" t="s">
        <v>44</v>
      </c>
      <c r="D23" s="74" t="s">
        <v>37</v>
      </c>
      <c r="E23" s="9">
        <v>44562</v>
      </c>
      <c r="F23" s="9">
        <v>44834</v>
      </c>
      <c r="G23" s="10">
        <f t="shared" ref="G23:G32" si="4">SUM(H23:W23)</f>
        <v>82</v>
      </c>
      <c r="H23" s="59"/>
      <c r="I23" s="18"/>
      <c r="J23" s="18"/>
      <c r="K23" s="60"/>
      <c r="L23" s="57">
        <v>40</v>
      </c>
      <c r="M23" s="13">
        <v>30</v>
      </c>
      <c r="N23" s="13">
        <v>12</v>
      </c>
      <c r="O23" s="14"/>
      <c r="P23" s="18"/>
      <c r="Q23" s="16"/>
      <c r="R23" s="16"/>
      <c r="S23" s="14"/>
      <c r="T23" s="18"/>
      <c r="U23" s="16"/>
      <c r="V23" s="16"/>
      <c r="W23" s="14"/>
    </row>
    <row r="24" spans="2:23" ht="27.95" customHeight="1" x14ac:dyDescent="0.25">
      <c r="B24" s="7" t="s">
        <v>34</v>
      </c>
      <c r="C24" s="8" t="s">
        <v>41</v>
      </c>
      <c r="D24" s="74" t="s">
        <v>37</v>
      </c>
      <c r="E24" s="9">
        <v>44835</v>
      </c>
      <c r="F24" s="9">
        <v>44854</v>
      </c>
      <c r="G24" s="10">
        <f t="shared" si="4"/>
        <v>0.5</v>
      </c>
      <c r="H24" s="59"/>
      <c r="I24" s="18"/>
      <c r="J24" s="18"/>
      <c r="K24" s="60"/>
      <c r="L24" s="18"/>
      <c r="M24" s="16"/>
      <c r="N24" s="16"/>
      <c r="O24" s="17">
        <v>0.5</v>
      </c>
      <c r="P24" s="18"/>
      <c r="Q24" s="16"/>
      <c r="R24" s="16"/>
      <c r="S24" s="14"/>
      <c r="T24" s="18"/>
      <c r="U24" s="16"/>
      <c r="V24" s="16"/>
      <c r="W24" s="14"/>
    </row>
    <row r="25" spans="2:23" s="69" customFormat="1" ht="60.95" customHeight="1" x14ac:dyDescent="0.25">
      <c r="B25" s="62">
        <v>4</v>
      </c>
      <c r="C25" s="63" t="s">
        <v>35</v>
      </c>
      <c r="D25" s="62"/>
      <c r="E25" s="25">
        <v>44287</v>
      </c>
      <c r="F25" s="25">
        <v>44469</v>
      </c>
      <c r="G25" s="64">
        <f t="shared" si="4"/>
        <v>2</v>
      </c>
      <c r="H25" s="65"/>
      <c r="I25" s="66">
        <f>I26</f>
        <v>1</v>
      </c>
      <c r="J25" s="66">
        <f>J26</f>
        <v>1</v>
      </c>
      <c r="K25" s="67"/>
      <c r="L25" s="68"/>
      <c r="M25" s="66"/>
      <c r="N25" s="66"/>
      <c r="O25" s="67"/>
      <c r="P25" s="68"/>
      <c r="Q25" s="66"/>
      <c r="R25" s="66"/>
      <c r="S25" s="67"/>
      <c r="T25" s="68"/>
      <c r="U25" s="66"/>
      <c r="V25" s="66"/>
      <c r="W25" s="67"/>
    </row>
    <row r="26" spans="2:23" ht="27.95" customHeight="1" x14ac:dyDescent="0.25">
      <c r="B26" s="7" t="s">
        <v>34</v>
      </c>
      <c r="C26" s="8" t="s">
        <v>45</v>
      </c>
      <c r="D26" s="75" t="s">
        <v>38</v>
      </c>
      <c r="E26" s="9">
        <v>44287</v>
      </c>
      <c r="F26" s="9">
        <v>44469</v>
      </c>
      <c r="G26" s="10">
        <f t="shared" si="4"/>
        <v>2</v>
      </c>
      <c r="H26" s="59"/>
      <c r="I26" s="71">
        <v>1</v>
      </c>
      <c r="J26" s="71">
        <v>1</v>
      </c>
      <c r="K26" s="60"/>
      <c r="L26" s="18"/>
      <c r="M26" s="16"/>
      <c r="N26" s="16"/>
      <c r="O26" s="14"/>
      <c r="P26" s="18"/>
      <c r="Q26" s="16"/>
      <c r="R26" s="16"/>
      <c r="S26" s="14"/>
      <c r="T26" s="18"/>
      <c r="U26" s="16"/>
      <c r="V26" s="16"/>
      <c r="W26" s="14"/>
    </row>
    <row r="27" spans="2:23" ht="54.75" customHeight="1" thickBot="1" x14ac:dyDescent="0.3">
      <c r="B27" s="24">
        <v>5</v>
      </c>
      <c r="C27" s="30" t="s">
        <v>13</v>
      </c>
      <c r="D27" s="76"/>
      <c r="E27" s="31">
        <v>44927</v>
      </c>
      <c r="F27" s="31"/>
      <c r="G27" s="26">
        <f t="shared" si="4"/>
        <v>0</v>
      </c>
      <c r="H27" s="61"/>
      <c r="I27" s="32"/>
      <c r="J27" s="28"/>
      <c r="K27" s="33"/>
      <c r="L27" s="27"/>
      <c r="M27" s="28"/>
      <c r="N27" s="28"/>
      <c r="O27" s="29"/>
      <c r="P27" s="20">
        <v>0</v>
      </c>
      <c r="Q27" s="28"/>
      <c r="R27" s="28"/>
      <c r="S27" s="29"/>
      <c r="T27" s="27"/>
      <c r="U27" s="28"/>
      <c r="V27" s="28"/>
      <c r="W27" s="29"/>
    </row>
    <row r="28" spans="2:23" ht="36" customHeight="1" x14ac:dyDescent="0.25">
      <c r="B28" s="42"/>
      <c r="C28" s="98" t="s">
        <v>14</v>
      </c>
      <c r="D28" s="99"/>
      <c r="E28" s="48">
        <v>44197</v>
      </c>
      <c r="F28" s="49">
        <v>45291</v>
      </c>
      <c r="G28" s="43">
        <f t="shared" si="4"/>
        <v>95</v>
      </c>
      <c r="H28" s="100">
        <f>SUM(H10:K10,H16:K16,H22:K22,H25:K25)</f>
        <v>7.5</v>
      </c>
      <c r="I28" s="101"/>
      <c r="J28" s="101"/>
      <c r="K28" s="102"/>
      <c r="L28" s="101">
        <f>SUM(L16:O16,L22:O22,L27:O27,)</f>
        <v>87.5</v>
      </c>
      <c r="M28" s="101"/>
      <c r="N28" s="101"/>
      <c r="O28" s="102"/>
      <c r="P28" s="100">
        <f>SUM(P16:S16,P22:S22,P27:S27,)</f>
        <v>0</v>
      </c>
      <c r="Q28" s="101"/>
      <c r="R28" s="101"/>
      <c r="S28" s="102"/>
      <c r="T28" s="100">
        <f>SUM(T16:W16,T22:W22,T27:W27,)</f>
        <v>0</v>
      </c>
      <c r="U28" s="101"/>
      <c r="V28" s="101"/>
      <c r="W28" s="102"/>
    </row>
    <row r="29" spans="2:23" ht="42.95" customHeight="1" x14ac:dyDescent="0.25">
      <c r="B29" s="42"/>
      <c r="C29" s="121" t="s">
        <v>15</v>
      </c>
      <c r="D29" s="122"/>
      <c r="E29" s="45">
        <v>44197</v>
      </c>
      <c r="F29" s="50">
        <v>44561</v>
      </c>
      <c r="G29" s="44">
        <f t="shared" si="4"/>
        <v>93</v>
      </c>
      <c r="H29" s="97">
        <f>SUM(H10:K10,H16:K16,H22:K22)</f>
        <v>5.5</v>
      </c>
      <c r="I29" s="95"/>
      <c r="J29" s="95"/>
      <c r="K29" s="96"/>
      <c r="L29" s="94">
        <f>SUM(L16:O16,L22:O22)</f>
        <v>87.5</v>
      </c>
      <c r="M29" s="95"/>
      <c r="N29" s="95"/>
      <c r="O29" s="96"/>
      <c r="P29" s="97">
        <f>SUM(P16:S16,P22:S22)</f>
        <v>0</v>
      </c>
      <c r="Q29" s="95"/>
      <c r="R29" s="95"/>
      <c r="S29" s="96"/>
      <c r="T29" s="97">
        <f>SUM(T16:W16,T22:W22)</f>
        <v>0</v>
      </c>
      <c r="U29" s="95"/>
      <c r="V29" s="95"/>
      <c r="W29" s="96"/>
    </row>
    <row r="30" spans="2:23" ht="42.95" customHeight="1" x14ac:dyDescent="0.25">
      <c r="B30" s="42"/>
      <c r="C30" s="87" t="s">
        <v>16</v>
      </c>
      <c r="D30" s="88"/>
      <c r="E30" s="88"/>
      <c r="F30" s="89"/>
      <c r="G30" s="44">
        <f t="shared" si="4"/>
        <v>95</v>
      </c>
      <c r="H30" s="51">
        <f>H10+H16+H22+H25</f>
        <v>0.5</v>
      </c>
      <c r="I30" s="52">
        <f t="shared" ref="I30:K30" si="5">I10+I16+I22+I25</f>
        <v>3</v>
      </c>
      <c r="J30" s="52">
        <f t="shared" si="5"/>
        <v>2.5</v>
      </c>
      <c r="K30" s="53">
        <f t="shared" si="5"/>
        <v>1.5</v>
      </c>
      <c r="L30" s="51">
        <f>L10+L16+L22+L25</f>
        <v>40.5</v>
      </c>
      <c r="M30" s="52">
        <f t="shared" ref="M30:O30" si="6">M10+M16+M22+M25</f>
        <v>32</v>
      </c>
      <c r="N30" s="52">
        <f t="shared" si="6"/>
        <v>13.5</v>
      </c>
      <c r="O30" s="53">
        <f t="shared" si="6"/>
        <v>1.5</v>
      </c>
      <c r="P30" s="51">
        <f>P10+P16+P22+P25</f>
        <v>0</v>
      </c>
      <c r="Q30" s="52">
        <f t="shared" ref="Q30:S30" si="7">Q10+Q16+Q22+Q25</f>
        <v>0</v>
      </c>
      <c r="R30" s="52">
        <f t="shared" si="7"/>
        <v>0</v>
      </c>
      <c r="S30" s="53">
        <f t="shared" si="7"/>
        <v>0</v>
      </c>
      <c r="T30" s="51">
        <f>T10+T16+T22+T25</f>
        <v>0</v>
      </c>
      <c r="U30" s="52">
        <f t="shared" ref="U30:W30" si="8">U10+U16+U22+U25</f>
        <v>0</v>
      </c>
      <c r="V30" s="52">
        <f t="shared" si="8"/>
        <v>0</v>
      </c>
      <c r="W30" s="53">
        <f t="shared" si="8"/>
        <v>0</v>
      </c>
    </row>
    <row r="31" spans="2:23" ht="39" customHeight="1" x14ac:dyDescent="0.25">
      <c r="B31" s="42"/>
      <c r="C31" s="87" t="s">
        <v>39</v>
      </c>
      <c r="D31" s="88"/>
      <c r="E31" s="88"/>
      <c r="F31" s="89"/>
      <c r="G31" s="44">
        <f t="shared" si="4"/>
        <v>93</v>
      </c>
      <c r="H31" s="51">
        <f>H10+H16+H22</f>
        <v>0.5</v>
      </c>
      <c r="I31" s="52">
        <f t="shared" ref="I31:K31" si="9">I10+I16+I22</f>
        <v>2</v>
      </c>
      <c r="J31" s="52">
        <f t="shared" si="9"/>
        <v>1.5</v>
      </c>
      <c r="K31" s="53">
        <f t="shared" si="9"/>
        <v>1.5</v>
      </c>
      <c r="L31" s="51">
        <f>L10+L16+L22</f>
        <v>40.5</v>
      </c>
      <c r="M31" s="52">
        <f t="shared" ref="M31:O31" si="10">M10+M16+M22</f>
        <v>32</v>
      </c>
      <c r="N31" s="52">
        <f t="shared" si="10"/>
        <v>13.5</v>
      </c>
      <c r="O31" s="53">
        <f t="shared" si="10"/>
        <v>1.5</v>
      </c>
      <c r="P31" s="51">
        <f>P10+P16+P22</f>
        <v>0</v>
      </c>
      <c r="Q31" s="52">
        <f t="shared" ref="Q31:S31" si="11">Q10+Q16+Q22</f>
        <v>0</v>
      </c>
      <c r="R31" s="52">
        <f t="shared" si="11"/>
        <v>0</v>
      </c>
      <c r="S31" s="53">
        <f t="shared" si="11"/>
        <v>0</v>
      </c>
      <c r="T31" s="51">
        <f>T10+T16+T22</f>
        <v>0</v>
      </c>
      <c r="U31" s="52">
        <f t="shared" ref="U31:W31" si="12">U10+U16+U22</f>
        <v>0</v>
      </c>
      <c r="V31" s="52">
        <f t="shared" si="12"/>
        <v>0</v>
      </c>
      <c r="W31" s="53">
        <f t="shared" si="12"/>
        <v>0</v>
      </c>
    </row>
    <row r="32" spans="2:23" ht="43.5" customHeight="1" thickBot="1" x14ac:dyDescent="0.3">
      <c r="B32" s="46"/>
      <c r="C32" s="90" t="s">
        <v>12</v>
      </c>
      <c r="D32" s="91"/>
      <c r="E32" s="91"/>
      <c r="F32" s="92"/>
      <c r="G32" s="47">
        <f t="shared" si="4"/>
        <v>24</v>
      </c>
      <c r="H32" s="34"/>
      <c r="I32" s="35"/>
      <c r="J32" s="35">
        <v>2</v>
      </c>
      <c r="K32" s="36">
        <v>3</v>
      </c>
      <c r="L32" s="37"/>
      <c r="M32" s="35"/>
      <c r="N32" s="38">
        <v>8</v>
      </c>
      <c r="O32" s="36">
        <v>11</v>
      </c>
      <c r="P32" s="39"/>
      <c r="Q32" s="40"/>
      <c r="R32" s="40"/>
      <c r="S32" s="41"/>
      <c r="T32" s="39"/>
      <c r="U32" s="40"/>
      <c r="V32" s="40"/>
      <c r="W32" s="41"/>
    </row>
    <row r="33" spans="2:23" ht="30.95" customHeight="1" x14ac:dyDescent="0.35">
      <c r="B33" s="108"/>
      <c r="C33" s="109" t="s">
        <v>51</v>
      </c>
      <c r="D33" s="109"/>
      <c r="E33" s="109"/>
      <c r="F33" s="109"/>
      <c r="G33" s="78"/>
      <c r="H33" s="78"/>
      <c r="I33" s="78"/>
      <c r="J33" s="109" t="s">
        <v>48</v>
      </c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21"/>
    </row>
    <row r="34" spans="2:23" ht="50.25" customHeight="1" x14ac:dyDescent="0.25">
      <c r="B34" s="108"/>
      <c r="C34" s="109"/>
      <c r="D34" s="109"/>
      <c r="E34" s="109"/>
      <c r="F34" s="109"/>
      <c r="G34" s="79"/>
      <c r="H34" s="79"/>
      <c r="I34" s="7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</row>
    <row r="35" spans="2:23" s="22" customFormat="1" ht="24.95" customHeight="1" x14ac:dyDescent="0.35">
      <c r="B35"/>
      <c r="C35" s="93" t="s">
        <v>46</v>
      </c>
      <c r="D35" s="93"/>
      <c r="E35" s="77" t="s">
        <v>47</v>
      </c>
      <c r="F35" s="80"/>
      <c r="G35" s="78"/>
      <c r="H35" s="78"/>
      <c r="I35" s="78"/>
      <c r="J35" s="93" t="s">
        <v>49</v>
      </c>
      <c r="K35" s="93"/>
      <c r="L35" s="93"/>
      <c r="M35" s="93"/>
      <c r="N35" s="93"/>
      <c r="O35" s="81"/>
      <c r="P35" s="81"/>
      <c r="Q35" s="81"/>
      <c r="R35" s="82"/>
      <c r="S35" s="82"/>
      <c r="T35" s="82"/>
      <c r="U35" s="82"/>
      <c r="V35" s="78"/>
    </row>
    <row r="36" spans="2:23" ht="21" x14ac:dyDescent="0.35">
      <c r="C36" s="78"/>
      <c r="D36" s="83"/>
      <c r="E36" s="84" t="s">
        <v>10</v>
      </c>
      <c r="F36" s="80"/>
      <c r="G36" s="78"/>
      <c r="H36" s="78"/>
      <c r="I36" s="78"/>
      <c r="J36" s="78"/>
      <c r="K36" s="78"/>
      <c r="L36" s="78"/>
      <c r="M36" s="78"/>
      <c r="N36" s="78"/>
      <c r="O36" s="85" t="s">
        <v>10</v>
      </c>
      <c r="P36" s="85"/>
      <c r="Q36" s="85"/>
      <c r="R36" s="82"/>
      <c r="S36" s="82"/>
      <c r="T36" s="82"/>
      <c r="U36" s="82"/>
      <c r="V36" s="78"/>
    </row>
    <row r="37" spans="2:23" ht="20.25" x14ac:dyDescent="0.25">
      <c r="D37"/>
      <c r="E37" s="84" t="s">
        <v>9</v>
      </c>
      <c r="O37" s="86" t="s">
        <v>9</v>
      </c>
      <c r="P37" s="86"/>
      <c r="Q37" s="86"/>
    </row>
  </sheetData>
  <mergeCells count="35">
    <mergeCell ref="B33:B34"/>
    <mergeCell ref="C33:F34"/>
    <mergeCell ref="J33:V34"/>
    <mergeCell ref="C35:D35"/>
    <mergeCell ref="B8:B9"/>
    <mergeCell ref="C8:C9"/>
    <mergeCell ref="D8:D9"/>
    <mergeCell ref="E8:E9"/>
    <mergeCell ref="F8:F9"/>
    <mergeCell ref="G8:G9"/>
    <mergeCell ref="H8:K8"/>
    <mergeCell ref="L8:O8"/>
    <mergeCell ref="P8:S8"/>
    <mergeCell ref="T8:W8"/>
    <mergeCell ref="C29:D29"/>
    <mergeCell ref="H29:K29"/>
    <mergeCell ref="T2:W2"/>
    <mergeCell ref="K3:W3"/>
    <mergeCell ref="B5:W5"/>
    <mergeCell ref="B6:W6"/>
    <mergeCell ref="B7:W7"/>
    <mergeCell ref="L29:O29"/>
    <mergeCell ref="P29:S29"/>
    <mergeCell ref="T29:W29"/>
    <mergeCell ref="C28:D28"/>
    <mergeCell ref="H28:K28"/>
    <mergeCell ref="L28:O28"/>
    <mergeCell ref="P28:S28"/>
    <mergeCell ref="T28:W28"/>
    <mergeCell ref="O36:Q36"/>
    <mergeCell ref="O37:Q37"/>
    <mergeCell ref="C30:F30"/>
    <mergeCell ref="C31:F31"/>
    <mergeCell ref="C32:F32"/>
    <mergeCell ref="J35:N35"/>
  </mergeCells>
  <pageMargins left="0.9055118110236221" right="0.31496062992125984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ПГ базовый</vt:lpstr>
      <vt:lpstr>'ПГ базовый'!Print_Area</vt:lpstr>
      <vt:lpstr>'ПГ базовый'!Print_Titles</vt:lpstr>
      <vt:lpstr>'ПГ базовый'!Область_печати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2020-11-13T07:10:11Z</cp:lastPrinted>
  <dcterms:created xsi:type="dcterms:W3CDTF">2006-09-16T00:00:00Z</dcterms:created>
  <dcterms:modified xsi:type="dcterms:W3CDTF">2026-05-06T08:28:17Z</dcterms:modified>
</cp:coreProperties>
</file>